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ter Budget 2023-2024" sheetId="1" r:id="rId4"/>
    <sheet state="visible" name="Wastewater Budget 2023-2024" sheetId="2" r:id="rId5"/>
  </sheets>
  <definedNames/>
  <calcPr/>
  <extLst>
    <ext uri="GoogleSheetsCustomDataVersion2">
      <go:sheetsCustomData xmlns:go="http://customooxmlschemas.google.com/" r:id="rId6" roundtripDataChecksum="e/gV+gnm6EluPxLOg1Wpn1oS1wAoVYkZ41kHicljM28="/>
    </ext>
  </extLst>
</workbook>
</file>

<file path=xl/sharedStrings.xml><?xml version="1.0" encoding="utf-8"?>
<sst xmlns="http://schemas.openxmlformats.org/spreadsheetml/2006/main" count="191" uniqueCount="86">
  <si>
    <t>Inflation Rate</t>
  </si>
  <si>
    <t>Actual</t>
  </si>
  <si>
    <t>Budget</t>
  </si>
  <si>
    <t>Projection</t>
  </si>
  <si>
    <t>Fiscal year</t>
  </si>
  <si>
    <t>19-20</t>
  </si>
  <si>
    <t>20-21</t>
  </si>
  <si>
    <t>21-22</t>
  </si>
  <si>
    <t>22-23</t>
  </si>
  <si>
    <t>23-24</t>
  </si>
  <si>
    <t>24-25</t>
  </si>
  <si>
    <t>25-26</t>
  </si>
  <si>
    <t>26-27</t>
  </si>
  <si>
    <t>27-28</t>
  </si>
  <si>
    <t>Operating Revenue:</t>
  </si>
  <si>
    <t>Inacurate</t>
  </si>
  <si>
    <t>Unknown</t>
  </si>
  <si>
    <t>Water Service</t>
  </si>
  <si>
    <t>Total Operating Revenue</t>
  </si>
  <si>
    <t>Operating Expenses</t>
  </si>
  <si>
    <t>Salaries &amp; Benefits</t>
  </si>
  <si>
    <t>System Materials &amp;  Supplies</t>
  </si>
  <si>
    <t>Electricity</t>
  </si>
  <si>
    <t>Testing</t>
  </si>
  <si>
    <t>Permits &amp; Licensing</t>
  </si>
  <si>
    <t>$ -</t>
  </si>
  <si>
    <t>Training</t>
  </si>
  <si>
    <t>Dues &amp; Memberships</t>
  </si>
  <si>
    <t>Operations Expense</t>
  </si>
  <si>
    <t>System Repairs &amp; Maintenance</t>
  </si>
  <si>
    <t>Fuel</t>
  </si>
  <si>
    <t>Professional Services</t>
  </si>
  <si>
    <t>Travel</t>
  </si>
  <si>
    <t>COVID Related Expenses</t>
  </si>
  <si>
    <t>Insurance</t>
  </si>
  <si>
    <t>Telephone</t>
  </si>
  <si>
    <t>Postage</t>
  </si>
  <si>
    <t>Office Expense</t>
  </si>
  <si>
    <t>Subscriptions</t>
  </si>
  <si>
    <t>Internet</t>
  </si>
  <si>
    <t>Software</t>
  </si>
  <si>
    <t>QuickBooks</t>
  </si>
  <si>
    <t>Bank Charges</t>
  </si>
  <si>
    <t>Fradulent Expenses</t>
  </si>
  <si>
    <t>Miscellaneous Expense</t>
  </si>
  <si>
    <t>Disposal</t>
  </si>
  <si>
    <t>Community Center</t>
  </si>
  <si>
    <t>Grounds Maintenance</t>
  </si>
  <si>
    <t>Total Operating Expenses</t>
  </si>
  <si>
    <t>Debt Service</t>
  </si>
  <si>
    <t>Reserve Funding:</t>
  </si>
  <si>
    <t>Debt Reserves</t>
  </si>
  <si>
    <t>Operating Reserves</t>
  </si>
  <si>
    <t>Emergency Reserves</t>
  </si>
  <si>
    <t>CIP Reserves</t>
  </si>
  <si>
    <t>Total Reserves</t>
  </si>
  <si>
    <t>Total Costs</t>
  </si>
  <si>
    <t>Net Revenue from Operations</t>
  </si>
  <si>
    <t>Non-Operating Revenue/(Expenses):</t>
  </si>
  <si>
    <t>Late Fees</t>
  </si>
  <si>
    <t>Other Income</t>
  </si>
  <si>
    <t>Uncategorized Income</t>
  </si>
  <si>
    <t>Interest Revenue</t>
  </si>
  <si>
    <t>CC Utilities</t>
  </si>
  <si>
    <t>Total Non-Operating Revenue/(Expenses)</t>
  </si>
  <si>
    <t xml:space="preserve">Net Profit/(Loss) </t>
  </si>
  <si>
    <t>TOTAL COST TO REPLACE WATER SYSTEM</t>
  </si>
  <si>
    <t>TOTAL ANNUAL CIP RESERVES NEEDED</t>
  </si>
  <si>
    <t xml:space="preserve">Current Wastewater Budget  2022-2023 Weott CSD </t>
  </si>
  <si>
    <t>Year 1</t>
  </si>
  <si>
    <t>Year 2</t>
  </si>
  <si>
    <t>WW annual income</t>
  </si>
  <si>
    <t>Sewer Annual Income</t>
  </si>
  <si>
    <t>Payroll and Taxes</t>
  </si>
  <si>
    <t>Phone and Internet</t>
  </si>
  <si>
    <t>PGE</t>
  </si>
  <si>
    <t>Sewer loan</t>
  </si>
  <si>
    <t>Permit Fees</t>
  </si>
  <si>
    <t>Permit Fee</t>
  </si>
  <si>
    <t>Repairs/Maintenance</t>
  </si>
  <si>
    <t>Total Expenses</t>
  </si>
  <si>
    <t xml:space="preserve">CIP Reserves </t>
  </si>
  <si>
    <t>Year 3</t>
  </si>
  <si>
    <t>Year 4</t>
  </si>
  <si>
    <t>Year 5</t>
  </si>
  <si>
    <t>TOTAL COST TO REPLACE SYSTEM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</si>
</sst>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_(&quot;$&quot;* #,##0.00_);_(&quot;$&quot;* \(#,##0.00\);_(&quot;$&quot;* &quot;-&quot;??_);_(@_)"/>
    <numFmt numFmtId="168" formatCode="_(&quot;$&quot;* #,##0.0_);_(&quot;$&quot;* \(#,##0.0\);_(&quot;$&quot;* &quot;-&quot;??_);_(@_)"/>
  </numFmts>
  <fonts count="12">
    <font>
      <sz val="11.0"/>
      <color theme="1"/>
      <name val="Calibri"/>
      <scheme val="minor"/>
    </font>
    <font>
      <b/>
      <sz val="18.0"/>
      <color theme="1"/>
      <name val="Calibri"/>
    </font>
    <font>
      <color theme="1"/>
      <name val="Calibri"/>
      <scheme val="minor"/>
    </font>
    <font>
      <b/>
      <sz val="10.0"/>
      <color theme="1"/>
      <name val="Calibri"/>
    </font>
    <font>
      <b/>
      <sz val="10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b/>
      <color theme="1"/>
      <name val="Calibri"/>
      <scheme val="minor"/>
    </font>
    <font>
      <b/>
      <sz val="16.0"/>
      <color theme="1"/>
      <name val="Calibri"/>
      <scheme val="minor"/>
    </font>
    <font/>
  </fonts>
  <fills count="2">
    <fill>
      <patternFill patternType="none"/>
    </fill>
    <fill>
      <patternFill patternType="lightGray"/>
    </fill>
  </fills>
  <borders count="47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1" fillId="0" fontId="1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2" fillId="0" fontId="5" numFmtId="0" xfId="0" applyAlignment="1" applyBorder="1" applyFont="1">
      <alignment horizontal="right" readingOrder="0"/>
    </xf>
    <xf borderId="3" fillId="0" fontId="6" numFmtId="0" xfId="0" applyAlignment="1" applyBorder="1" applyFont="1">
      <alignment readingOrder="0"/>
    </xf>
    <xf borderId="4" fillId="0" fontId="6" numFmtId="0" xfId="0" applyAlignment="1" applyBorder="1" applyFont="1">
      <alignment readingOrder="0"/>
    </xf>
    <xf borderId="4" fillId="0" fontId="6" numFmtId="0" xfId="0" applyAlignment="1" applyBorder="1" applyFont="1">
      <alignment horizontal="center" readingOrder="0"/>
    </xf>
    <xf borderId="5" fillId="0" fontId="6" numFmtId="0" xfId="0" applyAlignment="1" applyBorder="1" applyFont="1">
      <alignment horizontal="center" readingOrder="0"/>
    </xf>
    <xf borderId="2" fillId="0" fontId="2" numFmtId="0" xfId="0" applyAlignment="1" applyBorder="1" applyFont="1">
      <alignment readingOrder="0"/>
    </xf>
    <xf borderId="6" fillId="0" fontId="6" numFmtId="0" xfId="0" applyAlignment="1" applyBorder="1" applyFont="1">
      <alignment readingOrder="0"/>
    </xf>
    <xf borderId="7" fillId="0" fontId="7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8" fillId="0" fontId="2" numFmtId="0" xfId="0" applyBorder="1" applyFont="1"/>
    <xf borderId="10" fillId="0" fontId="6" numFmtId="0" xfId="0" applyAlignment="1" applyBorder="1" applyFont="1">
      <alignment readingOrder="0"/>
    </xf>
    <xf borderId="11" fillId="0" fontId="7" numFmtId="164" xfId="0" applyAlignment="1" applyBorder="1" applyFont="1" applyNumberFormat="1">
      <alignment horizontal="center" readingOrder="0"/>
    </xf>
    <xf borderId="12" fillId="0" fontId="6" numFmtId="0" xfId="0" applyAlignment="1" applyBorder="1" applyFont="1">
      <alignment horizontal="center" readingOrder="0"/>
    </xf>
    <xf borderId="13" fillId="0" fontId="6" numFmtId="0" xfId="0" applyAlignment="1" applyBorder="1" applyFont="1">
      <alignment horizontal="center" readingOrder="0"/>
    </xf>
    <xf borderId="12" fillId="0" fontId="2" numFmtId="0" xfId="0" applyBorder="1" applyFont="1"/>
    <xf borderId="10" fillId="0" fontId="5" numFmtId="0" xfId="0" applyAlignment="1" applyBorder="1" applyFont="1">
      <alignment readingOrder="0"/>
    </xf>
    <xf borderId="14" fillId="0" fontId="5" numFmtId="164" xfId="0" applyAlignment="1" applyBorder="1" applyFont="1" applyNumberFormat="1">
      <alignment readingOrder="0"/>
    </xf>
    <xf borderId="12" fillId="0" fontId="6" numFmtId="0" xfId="0" applyBorder="1" applyFont="1"/>
    <xf borderId="12" fillId="0" fontId="6" numFmtId="165" xfId="0" applyAlignment="1" applyBorder="1" applyFont="1" applyNumberFormat="1">
      <alignment readingOrder="0"/>
    </xf>
    <xf borderId="13" fillId="0" fontId="6" numFmtId="165" xfId="0" applyAlignment="1" applyBorder="1" applyFont="1" applyNumberFormat="1">
      <alignment readingOrder="0"/>
    </xf>
    <xf borderId="12" fillId="0" fontId="2" numFmtId="165" xfId="0" applyAlignment="1" applyBorder="1" applyFont="1" applyNumberFormat="1">
      <alignment readingOrder="0"/>
    </xf>
    <xf borderId="15" fillId="0" fontId="6" numFmtId="0" xfId="0" applyAlignment="1" applyBorder="1" applyFont="1">
      <alignment readingOrder="0"/>
    </xf>
    <xf borderId="16" fillId="0" fontId="8" numFmtId="166" xfId="0" applyBorder="1" applyFont="1" applyNumberFormat="1"/>
    <xf borderId="17" fillId="0" fontId="8" numFmtId="166" xfId="0" applyBorder="1" applyFont="1" applyNumberFormat="1"/>
    <xf borderId="18" fillId="0" fontId="8" numFmtId="166" xfId="0" applyBorder="1" applyFont="1" applyNumberFormat="1"/>
    <xf borderId="14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19" fillId="0" fontId="2" numFmtId="0" xfId="0" applyBorder="1" applyFont="1"/>
    <xf borderId="21" fillId="0" fontId="5" numFmtId="0" xfId="0" applyAlignment="1" applyBorder="1" applyFont="1">
      <alignment readingOrder="0"/>
    </xf>
    <xf borderId="22" fillId="0" fontId="8" numFmtId="166" xfId="0" applyAlignment="1" applyBorder="1" applyFont="1" applyNumberFormat="1">
      <alignment readingOrder="0"/>
    </xf>
    <xf borderId="4" fillId="0" fontId="5" numFmtId="167" xfId="0" applyBorder="1" applyFont="1" applyNumberFormat="1"/>
    <xf borderId="4" fillId="0" fontId="5" numFmtId="167" xfId="0" applyAlignment="1" applyBorder="1" applyFont="1" applyNumberFormat="1">
      <alignment readingOrder="0"/>
    </xf>
    <xf borderId="5" fillId="0" fontId="5" numFmtId="167" xfId="0" applyAlignment="1" applyBorder="1" applyFont="1" applyNumberFormat="1">
      <alignment readingOrder="0"/>
    </xf>
    <xf borderId="2" fillId="0" fontId="9" numFmtId="165" xfId="0" applyAlignment="1" applyBorder="1" applyFont="1" applyNumberFormat="1">
      <alignment readingOrder="0"/>
    </xf>
    <xf borderId="0" fillId="0" fontId="2" numFmtId="165" xfId="0" applyAlignment="1" applyFont="1" applyNumberFormat="1">
      <alignment readingOrder="0"/>
    </xf>
    <xf borderId="6" fillId="0" fontId="5" numFmtId="0" xfId="0" applyAlignment="1" applyBorder="1" applyFont="1">
      <alignment readingOrder="0"/>
    </xf>
    <xf borderId="7" fillId="0" fontId="5" numFmtId="166" xfId="0" applyAlignment="1" applyBorder="1" applyFont="1" applyNumberFormat="1">
      <alignment readingOrder="0"/>
    </xf>
    <xf borderId="7" fillId="0" fontId="5" numFmtId="166" xfId="0" applyBorder="1" applyFont="1" applyNumberFormat="1"/>
    <xf borderId="8" fillId="0" fontId="6" numFmtId="0" xfId="0" applyBorder="1" applyFont="1"/>
    <xf borderId="8" fillId="0" fontId="6" numFmtId="165" xfId="0" applyAlignment="1" applyBorder="1" applyFont="1" applyNumberFormat="1">
      <alignment readingOrder="0"/>
    </xf>
    <xf borderId="9" fillId="0" fontId="6" numFmtId="165" xfId="0" applyAlignment="1" applyBorder="1" applyFont="1" applyNumberFormat="1">
      <alignment readingOrder="0"/>
    </xf>
    <xf borderId="8" fillId="0" fontId="2" numFmtId="165" xfId="0" applyAlignment="1" applyBorder="1" applyFont="1" applyNumberFormat="1">
      <alignment readingOrder="0"/>
    </xf>
    <xf borderId="12" fillId="0" fontId="7" numFmtId="166" xfId="0" applyAlignment="1" applyBorder="1" applyFont="1" applyNumberFormat="1">
      <alignment readingOrder="0"/>
    </xf>
    <xf borderId="11" fillId="0" fontId="7" numFmtId="166" xfId="0" applyAlignment="1" applyBorder="1" applyFont="1" applyNumberFormat="1">
      <alignment readingOrder="0"/>
    </xf>
    <xf borderId="12" fillId="0" fontId="6" numFmtId="167" xfId="0" applyBorder="1" applyFont="1" applyNumberFormat="1"/>
    <xf borderId="12" fillId="0" fontId="6" numFmtId="166" xfId="0" applyAlignment="1" applyBorder="1" applyFont="1" applyNumberFormat="1">
      <alignment readingOrder="0"/>
    </xf>
    <xf borderId="12" fillId="0" fontId="6" numFmtId="168" xfId="0" applyAlignment="1" applyBorder="1" applyFont="1" applyNumberFormat="1">
      <alignment readingOrder="0"/>
    </xf>
    <xf borderId="13" fillId="0" fontId="6" numFmtId="168" xfId="0" applyAlignment="1" applyBorder="1" applyFont="1" applyNumberFormat="1">
      <alignment readingOrder="0"/>
    </xf>
    <xf borderId="12" fillId="0" fontId="6" numFmtId="167" xfId="0" applyAlignment="1" applyBorder="1" applyFont="1" applyNumberFormat="1">
      <alignment readingOrder="0"/>
    </xf>
    <xf borderId="11" fillId="0" fontId="6" numFmtId="166" xfId="0" applyAlignment="1" applyBorder="1" applyFont="1" applyNumberFormat="1">
      <alignment readingOrder="0"/>
    </xf>
    <xf borderId="13" fillId="0" fontId="6" numFmtId="167" xfId="0" applyAlignment="1" applyBorder="1" applyFont="1" applyNumberFormat="1">
      <alignment readingOrder="0"/>
    </xf>
    <xf borderId="12" fillId="0" fontId="7" numFmtId="166" xfId="0" applyBorder="1" applyFont="1" applyNumberFormat="1"/>
    <xf borderId="11" fillId="0" fontId="6" numFmtId="166" xfId="0" applyBorder="1" applyFont="1" applyNumberFormat="1"/>
    <xf borderId="12" fillId="0" fontId="7" numFmtId="166" xfId="0" applyAlignment="1" applyBorder="1" applyFont="1" applyNumberFormat="1">
      <alignment readingOrder="0" vertical="center"/>
    </xf>
    <xf borderId="11" fillId="0" fontId="7" numFmtId="166" xfId="0" applyBorder="1" applyFont="1" applyNumberFormat="1"/>
    <xf borderId="12" fillId="0" fontId="6" numFmtId="0" xfId="0" applyAlignment="1" applyBorder="1" applyFont="1">
      <alignment readingOrder="0"/>
    </xf>
    <xf borderId="12" fillId="0" fontId="6" numFmtId="166" xfId="0" applyBorder="1" applyFont="1" applyNumberFormat="1"/>
    <xf borderId="11" fillId="0" fontId="6" numFmtId="0" xfId="0" applyAlignment="1" applyBorder="1" applyFont="1">
      <alignment readingOrder="0"/>
    </xf>
    <xf borderId="23" fillId="0" fontId="6" numFmtId="0" xfId="0" applyAlignment="1" applyBorder="1" applyFont="1">
      <alignment readingOrder="0"/>
    </xf>
    <xf borderId="14" fillId="0" fontId="6" numFmtId="166" xfId="0" applyAlignment="1" applyBorder="1" applyFont="1" applyNumberFormat="1">
      <alignment readingOrder="0"/>
    </xf>
    <xf borderId="19" fillId="0" fontId="6" numFmtId="167" xfId="0" applyBorder="1" applyFont="1" applyNumberFormat="1"/>
    <xf borderId="13" fillId="0" fontId="6" numFmtId="167" xfId="0" applyBorder="1" applyFont="1" applyNumberFormat="1"/>
    <xf borderId="3" fillId="0" fontId="8" numFmtId="166" xfId="0" applyBorder="1" applyFont="1" applyNumberFormat="1"/>
    <xf borderId="4" fillId="0" fontId="5" numFmtId="166" xfId="0" applyBorder="1" applyFont="1" applyNumberFormat="1"/>
    <xf borderId="5" fillId="0" fontId="5" numFmtId="166" xfId="0" applyBorder="1" applyFont="1" applyNumberFormat="1"/>
    <xf borderId="2" fillId="0" fontId="6" numFmtId="167" xfId="0" applyBorder="1" applyFont="1" applyNumberFormat="1"/>
    <xf borderId="24" fillId="0" fontId="7" numFmtId="166" xfId="0" applyBorder="1" applyFont="1" applyNumberFormat="1"/>
    <xf borderId="8" fillId="0" fontId="5" numFmtId="166" xfId="0" applyBorder="1" applyFont="1" applyNumberFormat="1"/>
    <xf borderId="9" fillId="0" fontId="5" numFmtId="166" xfId="0" applyBorder="1" applyFont="1" applyNumberFormat="1"/>
    <xf borderId="8" fillId="0" fontId="6" numFmtId="167" xfId="0" applyBorder="1" applyFont="1" applyNumberFormat="1"/>
    <xf borderId="11" fillId="0" fontId="5" numFmtId="166" xfId="0" applyBorder="1" applyFont="1" applyNumberFormat="1"/>
    <xf borderId="13" fillId="0" fontId="6" numFmtId="166" xfId="0" applyAlignment="1" applyBorder="1" applyFont="1" applyNumberFormat="1">
      <alignment readingOrder="0"/>
    </xf>
    <xf borderId="19" fillId="0" fontId="6" numFmtId="166" xfId="0" applyAlignment="1" applyBorder="1" applyFont="1" applyNumberFormat="1">
      <alignment readingOrder="0"/>
    </xf>
    <xf borderId="20" fillId="0" fontId="6" numFmtId="166" xfId="0" applyAlignment="1" applyBorder="1" applyFont="1" applyNumberFormat="1">
      <alignment readingOrder="0"/>
    </xf>
    <xf borderId="19" fillId="0" fontId="6" numFmtId="167" xfId="0" applyAlignment="1" applyBorder="1" applyFont="1" applyNumberFormat="1">
      <alignment readingOrder="0"/>
    </xf>
    <xf borderId="3" fillId="0" fontId="5" numFmtId="166" xfId="0" applyAlignment="1" applyBorder="1" applyFont="1" applyNumberFormat="1">
      <alignment readingOrder="0"/>
    </xf>
    <xf borderId="4" fillId="0" fontId="5" numFmtId="166" xfId="0" applyAlignment="1" applyBorder="1" applyFont="1" applyNumberFormat="1">
      <alignment readingOrder="0"/>
    </xf>
    <xf borderId="5" fillId="0" fontId="5" numFmtId="166" xfId="0" applyAlignment="1" applyBorder="1" applyFont="1" applyNumberFormat="1">
      <alignment readingOrder="0"/>
    </xf>
    <xf borderId="2" fillId="0" fontId="5" numFmtId="167" xfId="0" applyAlignment="1" applyBorder="1" applyFont="1" applyNumberFormat="1">
      <alignment readingOrder="0"/>
    </xf>
    <xf borderId="3" fillId="0" fontId="8" numFmtId="166" xfId="0" applyAlignment="1" applyBorder="1" applyFont="1" applyNumberFormat="1">
      <alignment readingOrder="0"/>
    </xf>
    <xf borderId="8" fillId="0" fontId="6" numFmtId="166" xfId="0" applyBorder="1" applyFont="1" applyNumberFormat="1"/>
    <xf borderId="9" fillId="0" fontId="6" numFmtId="166" xfId="0" applyBorder="1" applyFont="1" applyNumberFormat="1"/>
    <xf borderId="13" fillId="0" fontId="6" numFmtId="166" xfId="0" applyBorder="1" applyFont="1" applyNumberFormat="1"/>
    <xf borderId="19" fillId="0" fontId="6" numFmtId="0" xfId="0" applyAlignment="1" applyBorder="1" applyFont="1">
      <alignment readingOrder="0"/>
    </xf>
    <xf borderId="19" fillId="0" fontId="7" numFmtId="166" xfId="0" applyAlignment="1" applyBorder="1" applyFont="1" applyNumberFormat="1">
      <alignment readingOrder="0"/>
    </xf>
    <xf borderId="19" fillId="0" fontId="5" numFmtId="166" xfId="0" applyAlignment="1" applyBorder="1" applyFont="1" applyNumberFormat="1">
      <alignment readingOrder="0"/>
    </xf>
    <xf borderId="20" fillId="0" fontId="5" numFmtId="166" xfId="0" applyAlignment="1" applyBorder="1" applyFont="1" applyNumberFormat="1">
      <alignment readingOrder="0"/>
    </xf>
    <xf borderId="19" fillId="0" fontId="5" numFmtId="167" xfId="0" applyAlignment="1" applyBorder="1" applyFont="1" applyNumberFormat="1">
      <alignment readingOrder="0"/>
    </xf>
    <xf borderId="21" fillId="0" fontId="6" numFmtId="0" xfId="0" applyAlignment="1" applyBorder="1" applyFont="1">
      <alignment readingOrder="0"/>
    </xf>
    <xf borderId="3" fillId="0" fontId="7" numFmtId="166" xfId="0" applyBorder="1" applyFont="1" applyNumberFormat="1"/>
    <xf borderId="3" fillId="0" fontId="6" numFmtId="166" xfId="0" applyBorder="1" applyFont="1" applyNumberFormat="1"/>
    <xf borderId="25" fillId="0" fontId="6" numFmtId="166" xfId="0" applyBorder="1" applyFont="1" applyNumberFormat="1"/>
    <xf borderId="21" fillId="0" fontId="5" numFmtId="0" xfId="0" applyBorder="1" applyFont="1"/>
    <xf borderId="5" fillId="0" fontId="5" numFmtId="167" xfId="0" applyBorder="1" applyFont="1" applyNumberFormat="1"/>
    <xf borderId="2" fillId="0" fontId="5" numFmtId="167" xfId="0" applyBorder="1" applyFont="1" applyNumberFormat="1"/>
    <xf borderId="0" fillId="0" fontId="9" numFmtId="0" xfId="0" applyAlignment="1" applyFont="1">
      <alignment readingOrder="0"/>
    </xf>
    <xf borderId="0" fillId="0" fontId="9" numFmtId="164" xfId="0" applyAlignment="1" applyFont="1" applyNumberFormat="1">
      <alignment readingOrder="0"/>
    </xf>
    <xf borderId="0" fillId="0" fontId="6" numFmtId="167" xfId="0" applyFont="1" applyNumberFormat="1"/>
    <xf borderId="0" fillId="0" fontId="3" numFmtId="0" xfId="0" applyAlignment="1" applyFont="1">
      <alignment readingOrder="0"/>
    </xf>
    <xf borderId="0" fillId="0" fontId="3" numFmtId="166" xfId="0" applyFont="1" applyNumberFormat="1"/>
    <xf borderId="0" fillId="0" fontId="6" numFmtId="166" xfId="0" applyFont="1" applyNumberFormat="1"/>
    <xf borderId="0" fillId="0" fontId="10" numFmtId="0" xfId="0" applyAlignment="1" applyFont="1">
      <alignment readingOrder="0"/>
    </xf>
    <xf borderId="1" fillId="0" fontId="2" numFmtId="0" xfId="0" applyBorder="1" applyFont="1"/>
    <xf borderId="1" fillId="0" fontId="5" numFmtId="0" xfId="0" applyAlignment="1" applyBorder="1" applyFont="1">
      <alignment horizontal="center"/>
    </xf>
    <xf borderId="1" fillId="0" fontId="11" numFmtId="0" xfId="0" applyBorder="1" applyFont="1"/>
    <xf borderId="0" fillId="0" fontId="5" numFmtId="0" xfId="0" applyAlignment="1" applyFont="1">
      <alignment horizontal="center"/>
    </xf>
    <xf borderId="8" fillId="0" fontId="2" numFmtId="164" xfId="0" applyAlignment="1" applyBorder="1" applyFont="1" applyNumberFormat="1">
      <alignment readingOrder="0"/>
    </xf>
    <xf borderId="8" fillId="0" fontId="2" numFmtId="164" xfId="0" applyBorder="1" applyFont="1" applyNumberFormat="1"/>
    <xf borderId="26" fillId="0" fontId="6" numFmtId="164" xfId="0" applyAlignment="1" applyBorder="1" applyFont="1" applyNumberFormat="1">
      <alignment horizontal="right" readingOrder="0" vertical="bottom"/>
    </xf>
    <xf borderId="27" fillId="0" fontId="6" numFmtId="164" xfId="0" applyAlignment="1" applyBorder="1" applyFont="1" applyNumberFormat="1">
      <alignment vertical="bottom"/>
    </xf>
    <xf borderId="26" fillId="0" fontId="6" numFmtId="164" xfId="0" applyAlignment="1" applyBorder="1" applyFont="1" applyNumberFormat="1">
      <alignment readingOrder="0"/>
    </xf>
    <xf borderId="26" fillId="0" fontId="6" numFmtId="164" xfId="0" applyAlignment="1" applyBorder="1" applyFont="1" applyNumberFormat="1">
      <alignment vertical="bottom"/>
    </xf>
    <xf borderId="13" fillId="0" fontId="2" numFmtId="164" xfId="0" applyBorder="1" applyFont="1" applyNumberFormat="1"/>
    <xf borderId="28" fillId="0" fontId="11" numFmtId="0" xfId="0" applyBorder="1" applyFont="1"/>
    <xf borderId="11" fillId="0" fontId="11" numFmtId="0" xfId="0" applyBorder="1" applyFont="1"/>
    <xf borderId="13" fillId="0" fontId="6" numFmtId="164" xfId="0" applyAlignment="1" applyBorder="1" applyFont="1" applyNumberFormat="1">
      <alignment vertical="bottom"/>
    </xf>
    <xf borderId="12" fillId="0" fontId="2" numFmtId="164" xfId="0" applyAlignment="1" applyBorder="1" applyFont="1" applyNumberFormat="1">
      <alignment readingOrder="0"/>
    </xf>
    <xf borderId="12" fillId="0" fontId="2" numFmtId="164" xfId="0" applyBorder="1" applyFont="1" applyNumberFormat="1"/>
    <xf borderId="8" fillId="0" fontId="6" numFmtId="164" xfId="0" applyAlignment="1" applyBorder="1" applyFont="1" applyNumberFormat="1">
      <alignment horizontal="right" vertical="bottom"/>
    </xf>
    <xf borderId="29" fillId="0" fontId="6" numFmtId="164" xfId="0" applyAlignment="1" applyBorder="1" applyFont="1" applyNumberFormat="1">
      <alignment vertical="bottom"/>
    </xf>
    <xf borderId="7" fillId="0" fontId="6" numFmtId="164" xfId="0" applyAlignment="1" applyBorder="1" applyFont="1" applyNumberFormat="1">
      <alignment horizontal="right" vertical="bottom"/>
    </xf>
    <xf borderId="13" fillId="0" fontId="2" numFmtId="164" xfId="0" applyAlignment="1" applyBorder="1" applyFont="1" applyNumberFormat="1">
      <alignment readingOrder="0"/>
    </xf>
    <xf borderId="19" fillId="0" fontId="2" numFmtId="164" xfId="0" applyAlignment="1" applyBorder="1" applyFont="1" applyNumberFormat="1">
      <alignment readingOrder="0"/>
    </xf>
    <xf borderId="19" fillId="0" fontId="2" numFmtId="164" xfId="0" applyBorder="1" applyFont="1" applyNumberFormat="1"/>
    <xf borderId="30" fillId="0" fontId="6" numFmtId="164" xfId="0" applyAlignment="1" applyBorder="1" applyFont="1" applyNumberFormat="1">
      <alignment horizontal="right" vertical="bottom"/>
    </xf>
    <xf borderId="31" fillId="0" fontId="6" numFmtId="164" xfId="0" applyAlignment="1" applyBorder="1" applyFont="1" applyNumberFormat="1">
      <alignment vertical="bottom"/>
    </xf>
    <xf borderId="32" fillId="0" fontId="6" numFmtId="164" xfId="0" applyAlignment="1" applyBorder="1" applyFont="1" applyNumberFormat="1">
      <alignment horizontal="right" vertical="bottom"/>
    </xf>
    <xf borderId="28" fillId="0" fontId="2" numFmtId="164" xfId="0" applyAlignment="1" applyBorder="1" applyFont="1" applyNumberFormat="1">
      <alignment readingOrder="0"/>
    </xf>
    <xf borderId="6" fillId="0" fontId="2" numFmtId="164" xfId="0" applyAlignment="1" applyBorder="1" applyFont="1" applyNumberFormat="1">
      <alignment readingOrder="0"/>
    </xf>
    <xf borderId="33" fillId="0" fontId="2" numFmtId="164" xfId="0" applyAlignment="1" applyBorder="1" applyFont="1" applyNumberFormat="1">
      <alignment readingOrder="0"/>
    </xf>
    <xf borderId="17" fillId="0" fontId="2" numFmtId="164" xfId="0" applyAlignment="1" applyBorder="1" applyFont="1" applyNumberFormat="1">
      <alignment readingOrder="0"/>
    </xf>
    <xf borderId="17" fillId="0" fontId="2" numFmtId="164" xfId="0" applyBorder="1" applyFont="1" applyNumberFormat="1"/>
    <xf borderId="34" fillId="0" fontId="6" numFmtId="164" xfId="0" applyAlignment="1" applyBorder="1" applyFont="1" applyNumberFormat="1">
      <alignment horizontal="right" vertical="bottom"/>
    </xf>
    <xf borderId="35" fillId="0" fontId="6" numFmtId="164" xfId="0" applyAlignment="1" applyBorder="1" applyFont="1" applyNumberFormat="1">
      <alignment vertical="bottom"/>
    </xf>
    <xf borderId="22" fillId="0" fontId="6" numFmtId="164" xfId="0" applyAlignment="1" applyBorder="1" applyFont="1" applyNumberFormat="1">
      <alignment horizontal="right" vertical="bottom"/>
    </xf>
    <xf borderId="36" fillId="0" fontId="5" numFmtId="0" xfId="0" applyAlignment="1" applyBorder="1" applyFont="1">
      <alignment horizontal="center"/>
    </xf>
    <xf borderId="25" fillId="0" fontId="11" numFmtId="0" xfId="0" applyBorder="1" applyFont="1"/>
    <xf borderId="37" fillId="0" fontId="11" numFmtId="0" xfId="0" applyBorder="1" applyFont="1"/>
    <xf borderId="38" fillId="0" fontId="6" numFmtId="164" xfId="0" applyAlignment="1" applyBorder="1" applyFont="1" applyNumberFormat="1">
      <alignment readingOrder="0"/>
    </xf>
    <xf borderId="39" fillId="0" fontId="6" numFmtId="164" xfId="0" applyAlignment="1" applyBorder="1" applyFont="1" applyNumberFormat="1">
      <alignment vertical="bottom"/>
    </xf>
    <xf borderId="40" fillId="0" fontId="11" numFmtId="0" xfId="0" applyBorder="1" applyFont="1"/>
    <xf borderId="41" fillId="0" fontId="6" numFmtId="164" xfId="0" applyAlignment="1" applyBorder="1" applyFont="1" applyNumberFormat="1">
      <alignment vertical="bottom"/>
    </xf>
    <xf borderId="42" fillId="0" fontId="6" numFmtId="164" xfId="0" applyAlignment="1" applyBorder="1" applyFont="1" applyNumberFormat="1">
      <alignment readingOrder="0"/>
    </xf>
    <xf borderId="43" fillId="0" fontId="6" numFmtId="164" xfId="0" applyAlignment="1" applyBorder="1" applyFont="1" applyNumberFormat="1">
      <alignment vertical="bottom"/>
    </xf>
    <xf borderId="44" fillId="0" fontId="11" numFmtId="0" xfId="0" applyBorder="1" applyFont="1"/>
    <xf borderId="28" fillId="0" fontId="6" numFmtId="164" xfId="0" applyAlignment="1" applyBorder="1" applyFont="1" applyNumberFormat="1">
      <alignment vertical="bottom"/>
    </xf>
    <xf borderId="10" fillId="0" fontId="6" numFmtId="164" xfId="0" applyAlignment="1" applyBorder="1" applyFont="1" applyNumberFormat="1">
      <alignment horizontal="right" vertical="bottom"/>
    </xf>
    <xf borderId="6" fillId="0" fontId="6" numFmtId="164" xfId="0" applyAlignment="1" applyBorder="1" applyFont="1" applyNumberFormat="1">
      <alignment horizontal="right" vertical="bottom"/>
    </xf>
    <xf borderId="45" fillId="0" fontId="6" numFmtId="164" xfId="0" applyAlignment="1" applyBorder="1" applyFont="1" applyNumberFormat="1">
      <alignment horizontal="right" vertical="bottom"/>
    </xf>
    <xf borderId="10" fillId="0" fontId="2" numFmtId="164" xfId="0" applyAlignment="1" applyBorder="1" applyFont="1" applyNumberFormat="1">
      <alignment readingOrder="0"/>
    </xf>
    <xf borderId="13" fillId="0" fontId="2" numFmtId="0" xfId="0" applyBorder="1" applyFont="1"/>
    <xf borderId="43" fillId="0" fontId="2" numFmtId="164" xfId="0" applyAlignment="1" applyBorder="1" applyFont="1" applyNumberFormat="1">
      <alignment readingOrder="0"/>
    </xf>
    <xf borderId="44" fillId="0" fontId="2" numFmtId="164" xfId="0" applyAlignment="1" applyBorder="1" applyFont="1" applyNumberFormat="1">
      <alignment readingOrder="0"/>
    </xf>
    <xf borderId="46" fillId="0" fontId="6" numFmtId="164" xfId="0" applyAlignment="1" applyBorder="1" applyFont="1" applyNumberFormat="1">
      <alignment horizontal="right" vertical="bottom"/>
    </xf>
    <xf borderId="1" fillId="0" fontId="6" numFmtId="164" xfId="0" applyAlignment="1" applyBorder="1" applyFont="1" applyNumberFormat="1">
      <alignment vertical="bottom"/>
    </xf>
    <xf borderId="35" fillId="0" fontId="11" numFmtId="0" xfId="0" applyBorder="1" applyFont="1"/>
    <xf borderId="0" fillId="0" fontId="5" numFmtId="167" xfId="0" applyAlignment="1" applyFont="1" applyNumberFormat="1">
      <alignment horizontal="left" vertical="bottom"/>
    </xf>
    <xf borderId="0" fillId="0" fontId="5" numFmtId="0" xfId="0" applyAlignment="1" applyFont="1">
      <alignment shrinkToFit="0" vertical="bottom" wrapText="0"/>
    </xf>
    <xf borderId="0" fillId="0" fontId="5" numFmtId="166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2" width="12.0"/>
    <col customWidth="1" min="3" max="4" width="10.43"/>
    <col customWidth="1" min="5" max="9" width="13.71"/>
    <col customWidth="1" min="10" max="10" width="12.86"/>
    <col customWidth="1" min="11" max="25" width="8.71"/>
  </cols>
  <sheetData>
    <row r="1" ht="14.25" customHeight="1">
      <c r="A1" s="1"/>
      <c r="B1" s="1"/>
      <c r="C1" s="1"/>
      <c r="D1" s="1"/>
      <c r="E1" s="1"/>
      <c r="F1" s="1"/>
      <c r="G1" s="1"/>
      <c r="H1" s="2" t="s">
        <v>0</v>
      </c>
      <c r="I1" s="3">
        <v>0.05</v>
      </c>
    </row>
    <row r="2" ht="14.25" customHeight="1">
      <c r="A2" s="4"/>
      <c r="B2" s="5" t="s">
        <v>1</v>
      </c>
      <c r="C2" s="5" t="s">
        <v>1</v>
      </c>
      <c r="D2" s="5" t="s">
        <v>1</v>
      </c>
      <c r="E2" s="5" t="s">
        <v>1</v>
      </c>
      <c r="F2" s="5" t="s">
        <v>2</v>
      </c>
      <c r="G2" s="5" t="s">
        <v>3</v>
      </c>
      <c r="H2" s="5" t="s">
        <v>3</v>
      </c>
      <c r="I2" s="5" t="s">
        <v>3</v>
      </c>
      <c r="J2" s="6" t="s">
        <v>3</v>
      </c>
    </row>
    <row r="3" ht="14.25" customHeight="1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1" t="s">
        <v>12</v>
      </c>
      <c r="J3" s="12" t="s">
        <v>13</v>
      </c>
    </row>
    <row r="4" ht="14.25" customHeight="1">
      <c r="A4" s="13" t="s">
        <v>14</v>
      </c>
      <c r="B4" s="14" t="s">
        <v>15</v>
      </c>
      <c r="C4" s="14" t="s">
        <v>15</v>
      </c>
      <c r="D4" s="14" t="s">
        <v>15</v>
      </c>
      <c r="E4" s="15" t="s">
        <v>16</v>
      </c>
      <c r="F4" s="16"/>
      <c r="G4" s="16"/>
      <c r="H4" s="16"/>
      <c r="I4" s="17"/>
      <c r="J4" s="18"/>
    </row>
    <row r="5" ht="14.25" customHeight="1">
      <c r="A5" s="19" t="s">
        <v>17</v>
      </c>
      <c r="B5" s="20">
        <v>114760.0</v>
      </c>
      <c r="C5" s="20">
        <v>114535.0</v>
      </c>
      <c r="D5" s="20">
        <v>113361.0</v>
      </c>
      <c r="E5" s="21"/>
      <c r="F5" s="21"/>
      <c r="G5" s="21"/>
      <c r="H5" s="21"/>
      <c r="I5" s="22"/>
      <c r="J5" s="23"/>
    </row>
    <row r="6" ht="14.25" customHeight="1">
      <c r="A6" s="24" t="s">
        <v>18</v>
      </c>
      <c r="B6" s="25">
        <v>114760.0</v>
      </c>
      <c r="C6" s="25">
        <v>114535.0</v>
      </c>
      <c r="D6" s="25">
        <v>113361.0</v>
      </c>
      <c r="E6" s="26"/>
      <c r="F6" s="27">
        <v>169632.38</v>
      </c>
      <c r="G6" s="27">
        <v>177627.8</v>
      </c>
      <c r="H6" s="27">
        <v>186003.55</v>
      </c>
      <c r="I6" s="28">
        <v>194777.85</v>
      </c>
      <c r="J6" s="29">
        <v>209982.48</v>
      </c>
    </row>
    <row r="7" ht="14.25" customHeight="1">
      <c r="A7" s="30" t="s">
        <v>19</v>
      </c>
      <c r="B7" s="31"/>
      <c r="C7" s="32"/>
      <c r="D7" s="33"/>
      <c r="E7" s="34"/>
      <c r="F7" s="35"/>
      <c r="G7" s="35"/>
      <c r="H7" s="35"/>
      <c r="I7" s="36"/>
      <c r="J7" s="37"/>
    </row>
    <row r="8" ht="14.25" customHeight="1">
      <c r="A8" s="38" t="s">
        <v>20</v>
      </c>
      <c r="B8" s="39">
        <v>48420.0</v>
      </c>
      <c r="C8" s="39">
        <v>73649.0</v>
      </c>
      <c r="D8" s="39">
        <v>58278.0</v>
      </c>
      <c r="E8" s="40"/>
      <c r="F8" s="41">
        <v>90096.0</v>
      </c>
      <c r="G8" s="41">
        <v>94601.0</v>
      </c>
      <c r="H8" s="41">
        <v>99330.8</v>
      </c>
      <c r="I8" s="42">
        <v>104297.4</v>
      </c>
      <c r="J8" s="43">
        <v>109512.3</v>
      </c>
      <c r="K8" s="44"/>
    </row>
    <row r="9" ht="14.25" customHeight="1">
      <c r="A9" s="45" t="s">
        <v>21</v>
      </c>
      <c r="B9" s="46">
        <v>6042.0</v>
      </c>
      <c r="C9" s="47"/>
      <c r="D9" s="47"/>
      <c r="E9" s="48"/>
      <c r="F9" s="49">
        <v>500.0</v>
      </c>
      <c r="G9" s="49">
        <v>525.0</v>
      </c>
      <c r="H9" s="49">
        <v>551.25</v>
      </c>
      <c r="I9" s="50">
        <v>578.81</v>
      </c>
      <c r="J9" s="51">
        <v>607.75</v>
      </c>
      <c r="K9" s="44"/>
    </row>
    <row r="10" ht="14.25" customHeight="1">
      <c r="A10" s="19" t="s">
        <v>22</v>
      </c>
      <c r="B10" s="52">
        <v>5617.0</v>
      </c>
      <c r="C10" s="52">
        <v>2481.0</v>
      </c>
      <c r="D10" s="53">
        <v>1611.0</v>
      </c>
      <c r="E10" s="54"/>
      <c r="F10" s="55">
        <v>1104.0</v>
      </c>
      <c r="G10" s="56">
        <v>1159.2</v>
      </c>
      <c r="H10" s="56">
        <v>1217.16</v>
      </c>
      <c r="I10" s="57">
        <v>1278.02</v>
      </c>
      <c r="J10" s="58">
        <v>1341.92</v>
      </c>
      <c r="K10" s="44"/>
    </row>
    <row r="11" ht="14.25" customHeight="1">
      <c r="A11" s="19" t="s">
        <v>23</v>
      </c>
      <c r="B11" s="52">
        <v>4421.0</v>
      </c>
      <c r="C11" s="59">
        <v>3483.0</v>
      </c>
      <c r="D11" s="59">
        <v>2411.0</v>
      </c>
      <c r="E11" s="54"/>
      <c r="F11" s="58">
        <v>3800.0</v>
      </c>
      <c r="G11" s="58">
        <v>3990.0</v>
      </c>
      <c r="H11" s="58">
        <v>4189.5</v>
      </c>
      <c r="I11" s="60">
        <v>4398.98</v>
      </c>
      <c r="J11" s="58">
        <v>4618.92</v>
      </c>
      <c r="K11" s="44"/>
    </row>
    <row r="12" ht="14.25" customHeight="1">
      <c r="A12" s="19" t="s">
        <v>24</v>
      </c>
      <c r="B12" s="61"/>
      <c r="C12" s="52">
        <v>588.0</v>
      </c>
      <c r="D12" s="53">
        <v>673.0</v>
      </c>
      <c r="E12" s="54"/>
      <c r="F12" s="54"/>
      <c r="G12" s="58" t="s">
        <v>25</v>
      </c>
      <c r="H12" s="58" t="s">
        <v>25</v>
      </c>
      <c r="I12" s="60" t="s">
        <v>25</v>
      </c>
      <c r="J12" s="58" t="s">
        <v>25</v>
      </c>
    </row>
    <row r="13" ht="14.25" customHeight="1">
      <c r="A13" s="19" t="s">
        <v>26</v>
      </c>
      <c r="B13" s="61"/>
      <c r="C13" s="52">
        <v>520.0</v>
      </c>
      <c r="D13" s="53">
        <v>282.0</v>
      </c>
      <c r="E13" s="54"/>
      <c r="F13" s="54"/>
      <c r="G13" s="58" t="s">
        <v>25</v>
      </c>
      <c r="H13" s="58" t="s">
        <v>25</v>
      </c>
      <c r="I13" s="60" t="s">
        <v>25</v>
      </c>
      <c r="J13" s="58" t="s">
        <v>25</v>
      </c>
    </row>
    <row r="14" ht="14.25" customHeight="1">
      <c r="A14" s="19" t="s">
        <v>27</v>
      </c>
      <c r="B14" s="62"/>
      <c r="C14" s="52">
        <v>1017.0</v>
      </c>
      <c r="D14" s="53">
        <v>906.0</v>
      </c>
      <c r="E14" s="54"/>
      <c r="F14" s="58">
        <v>1200.0</v>
      </c>
      <c r="G14" s="58">
        <v>1260.0</v>
      </c>
      <c r="H14" s="58">
        <v>1323.0</v>
      </c>
      <c r="I14" s="60">
        <v>1389.15</v>
      </c>
      <c r="J14" s="58">
        <v>1458.61</v>
      </c>
      <c r="K14" s="44"/>
    </row>
    <row r="15" ht="14.25" customHeight="1">
      <c r="A15" s="19" t="s">
        <v>28</v>
      </c>
      <c r="B15" s="62"/>
      <c r="C15" s="63">
        <v>10347.0</v>
      </c>
      <c r="D15" s="53">
        <v>9778.0</v>
      </c>
      <c r="E15" s="54"/>
      <c r="F15" s="58">
        <v>6600.0</v>
      </c>
      <c r="G15" s="58">
        <v>6930.0</v>
      </c>
      <c r="H15" s="58">
        <v>7276.5</v>
      </c>
      <c r="I15" s="60">
        <v>7640.33</v>
      </c>
      <c r="J15" s="58">
        <v>8022.34</v>
      </c>
      <c r="K15" s="44"/>
    </row>
    <row r="16" ht="14.25" customHeight="1">
      <c r="A16" s="19" t="s">
        <v>29</v>
      </c>
      <c r="B16" s="59">
        <v>14565.0</v>
      </c>
      <c r="C16" s="52">
        <v>4519.0</v>
      </c>
      <c r="D16" s="53">
        <v>5853.0</v>
      </c>
      <c r="E16" s="54"/>
      <c r="F16" s="58">
        <v>15565.0</v>
      </c>
      <c r="G16" s="58">
        <v>16343.25</v>
      </c>
      <c r="H16" s="58">
        <v>17160.41</v>
      </c>
      <c r="I16" s="60">
        <v>18018.43</v>
      </c>
      <c r="J16" s="58">
        <v>18919.35</v>
      </c>
      <c r="K16" s="44"/>
    </row>
    <row r="17" ht="14.25" customHeight="1">
      <c r="A17" s="19" t="s">
        <v>30</v>
      </c>
      <c r="B17" s="62"/>
      <c r="C17" s="52">
        <v>1402.0</v>
      </c>
      <c r="D17" s="53">
        <v>860.0</v>
      </c>
      <c r="E17" s="54"/>
      <c r="F17" s="58">
        <v>145.27</v>
      </c>
      <c r="G17" s="58">
        <v>152.53</v>
      </c>
      <c r="H17" s="58">
        <v>160.16</v>
      </c>
      <c r="I17" s="60">
        <v>168.17</v>
      </c>
      <c r="J17" s="58">
        <v>176.58</v>
      </c>
      <c r="K17" s="44"/>
    </row>
    <row r="18" ht="14.25" customHeight="1">
      <c r="A18" s="19" t="s">
        <v>31</v>
      </c>
      <c r="B18" s="52">
        <v>4596.0</v>
      </c>
      <c r="C18" s="52">
        <v>6199.0</v>
      </c>
      <c r="D18" s="64"/>
      <c r="E18" s="54"/>
      <c r="F18" s="58">
        <v>15200.0</v>
      </c>
      <c r="G18" s="58">
        <v>15960.0</v>
      </c>
      <c r="H18" s="58">
        <v>16758.0</v>
      </c>
      <c r="I18" s="60">
        <v>17595.9</v>
      </c>
      <c r="J18" s="58">
        <v>18475.7</v>
      </c>
      <c r="K18" s="44"/>
    </row>
    <row r="19" ht="14.25" customHeight="1">
      <c r="A19" s="19" t="s">
        <v>32</v>
      </c>
      <c r="B19" s="59">
        <v>1159.0</v>
      </c>
      <c r="C19" s="52">
        <v>773.0</v>
      </c>
      <c r="D19" s="53">
        <v>693.0</v>
      </c>
      <c r="E19" s="54"/>
      <c r="F19" s="54"/>
      <c r="G19" s="58" t="s">
        <v>25</v>
      </c>
      <c r="H19" s="58" t="s">
        <v>25</v>
      </c>
      <c r="I19" s="60" t="s">
        <v>25</v>
      </c>
      <c r="J19" s="58" t="s">
        <v>25</v>
      </c>
    </row>
    <row r="20" ht="14.25" customHeight="1">
      <c r="A20" s="19" t="s">
        <v>33</v>
      </c>
      <c r="B20" s="61"/>
      <c r="C20" s="52">
        <v>202.0</v>
      </c>
      <c r="D20" s="59">
        <v>128.0</v>
      </c>
      <c r="E20" s="54"/>
      <c r="F20" s="54"/>
      <c r="G20" s="58" t="s">
        <v>25</v>
      </c>
      <c r="H20" s="58" t="s">
        <v>25</v>
      </c>
      <c r="I20" s="60" t="s">
        <v>25</v>
      </c>
      <c r="J20" s="58" t="s">
        <v>25</v>
      </c>
    </row>
    <row r="21" ht="14.25" customHeight="1">
      <c r="A21" s="19" t="s">
        <v>34</v>
      </c>
      <c r="B21" s="52">
        <v>3432.0</v>
      </c>
      <c r="C21" s="52">
        <v>-3280.0</v>
      </c>
      <c r="D21" s="53">
        <v>4226.0</v>
      </c>
      <c r="E21" s="54"/>
      <c r="F21" s="58">
        <v>9800.0</v>
      </c>
      <c r="G21" s="58">
        <v>10290.0</v>
      </c>
      <c r="H21" s="58">
        <v>10804.5</v>
      </c>
      <c r="I21" s="60">
        <v>11344.73</v>
      </c>
      <c r="J21" s="58">
        <v>11911.96</v>
      </c>
      <c r="K21" s="44"/>
    </row>
    <row r="22" ht="14.25" customHeight="1">
      <c r="A22" s="19" t="s">
        <v>35</v>
      </c>
      <c r="B22" s="62"/>
      <c r="C22" s="52">
        <v>2389.0</v>
      </c>
      <c r="D22" s="53">
        <v>1179.0</v>
      </c>
      <c r="E22" s="54"/>
      <c r="F22" s="58" t="s">
        <v>25</v>
      </c>
      <c r="G22" s="58" t="s">
        <v>25</v>
      </c>
      <c r="H22" s="58" t="s">
        <v>25</v>
      </c>
      <c r="I22" s="60" t="s">
        <v>25</v>
      </c>
      <c r="J22" s="58" t="s">
        <v>25</v>
      </c>
    </row>
    <row r="23" ht="14.25" customHeight="1">
      <c r="A23" s="19" t="s">
        <v>36</v>
      </c>
      <c r="B23" s="61"/>
      <c r="C23" s="52">
        <v>751.0</v>
      </c>
      <c r="D23" s="53">
        <v>253.0</v>
      </c>
      <c r="E23" s="54"/>
      <c r="F23" s="58">
        <v>1080.0</v>
      </c>
      <c r="G23" s="58">
        <v>1134.0</v>
      </c>
      <c r="H23" s="58">
        <v>1190.7</v>
      </c>
      <c r="I23" s="60">
        <v>1250.24</v>
      </c>
      <c r="J23" s="58">
        <v>1312.75</v>
      </c>
      <c r="K23" s="44"/>
    </row>
    <row r="24" ht="14.25" customHeight="1">
      <c r="A24" s="19" t="s">
        <v>37</v>
      </c>
      <c r="B24" s="59">
        <v>6204.0</v>
      </c>
      <c r="C24" s="52">
        <v>2787.0</v>
      </c>
      <c r="D24" s="53">
        <v>2851.0</v>
      </c>
      <c r="E24" s="54"/>
      <c r="F24" s="58">
        <v>700.0</v>
      </c>
      <c r="G24" s="58">
        <v>735.0</v>
      </c>
      <c r="H24" s="58">
        <v>771.75</v>
      </c>
      <c r="I24" s="60">
        <v>810.34</v>
      </c>
      <c r="J24" s="58">
        <v>850.85</v>
      </c>
      <c r="K24" s="44"/>
    </row>
    <row r="25" ht="14.25" customHeight="1">
      <c r="A25" s="19" t="s">
        <v>38</v>
      </c>
      <c r="B25" s="62"/>
      <c r="C25" s="52">
        <v>1283.0</v>
      </c>
      <c r="D25" s="53">
        <v>568.0</v>
      </c>
      <c r="E25" s="54"/>
      <c r="F25" s="58">
        <v>642.0</v>
      </c>
      <c r="G25" s="58">
        <v>674.1</v>
      </c>
      <c r="H25" s="58">
        <v>707.81</v>
      </c>
      <c r="I25" s="60">
        <v>743.2</v>
      </c>
      <c r="J25" s="58">
        <v>780.36</v>
      </c>
      <c r="K25" s="44"/>
    </row>
    <row r="26" ht="14.25" customHeight="1">
      <c r="A26" s="19" t="s">
        <v>39</v>
      </c>
      <c r="B26" s="61"/>
      <c r="C26" s="52">
        <v>260.0</v>
      </c>
      <c r="D26" s="53">
        <v>854.0</v>
      </c>
      <c r="E26" s="54"/>
      <c r="F26" s="54"/>
      <c r="G26" s="58" t="s">
        <v>25</v>
      </c>
      <c r="H26" s="58" t="s">
        <v>25</v>
      </c>
      <c r="I26" s="60" t="s">
        <v>25</v>
      </c>
      <c r="J26" s="58" t="s">
        <v>25</v>
      </c>
    </row>
    <row r="27" ht="14.25" customHeight="1">
      <c r="A27" s="19" t="s">
        <v>40</v>
      </c>
      <c r="B27" s="62"/>
      <c r="C27" s="52">
        <v>393.0</v>
      </c>
      <c r="D27" s="53">
        <v>530.0</v>
      </c>
      <c r="E27" s="54"/>
      <c r="F27" s="58">
        <v>360.0</v>
      </c>
      <c r="G27" s="58">
        <v>378.0</v>
      </c>
      <c r="H27" s="58">
        <v>396.9</v>
      </c>
      <c r="I27" s="60">
        <v>416.75</v>
      </c>
      <c r="J27" s="58">
        <v>437.58</v>
      </c>
      <c r="K27" s="44"/>
    </row>
    <row r="28" ht="14.25" customHeight="1">
      <c r="A28" s="19" t="s">
        <v>41</v>
      </c>
      <c r="B28" s="62"/>
      <c r="C28" s="52">
        <v>1480.0</v>
      </c>
      <c r="D28" s="53">
        <v>2020.0</v>
      </c>
      <c r="E28" s="54"/>
      <c r="F28" s="58">
        <v>640.0</v>
      </c>
      <c r="G28" s="58">
        <v>672.0</v>
      </c>
      <c r="H28" s="58">
        <v>705.6</v>
      </c>
      <c r="I28" s="60">
        <v>740.88</v>
      </c>
      <c r="J28" s="58">
        <v>777.92</v>
      </c>
      <c r="K28" s="44"/>
    </row>
    <row r="29" ht="14.25" customHeight="1">
      <c r="A29" s="19" t="s">
        <v>42</v>
      </c>
      <c r="B29" s="62"/>
      <c r="C29" s="52">
        <v>470.0</v>
      </c>
      <c r="D29" s="53">
        <v>646.0</v>
      </c>
      <c r="E29" s="54"/>
      <c r="F29" s="58">
        <v>983.0</v>
      </c>
      <c r="G29" s="58">
        <v>1032.15</v>
      </c>
      <c r="H29" s="58">
        <v>1083.76</v>
      </c>
      <c r="I29" s="60">
        <v>1137.95</v>
      </c>
      <c r="J29" s="58">
        <v>1194.84</v>
      </c>
      <c r="K29" s="44"/>
    </row>
    <row r="30" ht="14.25" customHeight="1">
      <c r="A30" s="19" t="s">
        <v>43</v>
      </c>
      <c r="B30" s="62"/>
      <c r="C30" s="52">
        <v>1702.0</v>
      </c>
      <c r="D30" s="53">
        <v>2.0</v>
      </c>
      <c r="E30" s="54"/>
      <c r="F30" s="54"/>
      <c r="G30" s="58" t="s">
        <v>25</v>
      </c>
      <c r="H30" s="58" t="s">
        <v>25</v>
      </c>
      <c r="I30" s="60" t="s">
        <v>25</v>
      </c>
      <c r="J30" s="58" t="s">
        <v>25</v>
      </c>
    </row>
    <row r="31" ht="14.25" customHeight="1">
      <c r="A31" s="19" t="s">
        <v>44</v>
      </c>
      <c r="B31" s="62"/>
      <c r="C31" s="61"/>
      <c r="D31" s="53">
        <v>402.0</v>
      </c>
      <c r="E31" s="54"/>
      <c r="F31" s="54"/>
      <c r="G31" s="58" t="s">
        <v>25</v>
      </c>
      <c r="H31" s="58" t="s">
        <v>25</v>
      </c>
      <c r="I31" s="60" t="s">
        <v>25</v>
      </c>
      <c r="J31" s="58" t="s">
        <v>25</v>
      </c>
    </row>
    <row r="32" ht="14.25" customHeight="1">
      <c r="A32" s="65" t="s">
        <v>45</v>
      </c>
      <c r="B32" s="66"/>
      <c r="C32" s="61"/>
      <c r="D32" s="64"/>
      <c r="E32" s="54"/>
      <c r="F32" s="58">
        <v>250.0</v>
      </c>
      <c r="G32" s="58">
        <v>262.5</v>
      </c>
      <c r="H32" s="58">
        <v>275.63</v>
      </c>
      <c r="I32" s="60">
        <v>289.41</v>
      </c>
      <c r="J32" s="58">
        <v>303.88</v>
      </c>
      <c r="K32" s="44"/>
    </row>
    <row r="33" ht="14.25" customHeight="1">
      <c r="A33" s="65" t="s">
        <v>46</v>
      </c>
      <c r="B33" s="66"/>
      <c r="C33" s="55">
        <v>64.0</v>
      </c>
      <c r="D33" s="53">
        <v>234.0</v>
      </c>
      <c r="E33" s="54"/>
      <c r="F33" s="58">
        <v>914.0</v>
      </c>
      <c r="G33" s="58">
        <v>959.7</v>
      </c>
      <c r="H33" s="58">
        <v>1007.69</v>
      </c>
      <c r="I33" s="60">
        <v>1058.07</v>
      </c>
      <c r="J33" s="58">
        <v>1110.97</v>
      </c>
      <c r="K33" s="44"/>
    </row>
    <row r="34" ht="14.25" customHeight="1">
      <c r="A34" s="67" t="s">
        <v>47</v>
      </c>
      <c r="B34" s="62"/>
      <c r="C34" s="66"/>
      <c r="D34" s="53">
        <v>58.0</v>
      </c>
      <c r="E34" s="54"/>
      <c r="F34" s="54"/>
      <c r="G34" s="58" t="s">
        <v>25</v>
      </c>
      <c r="H34" s="58" t="s">
        <v>25</v>
      </c>
      <c r="I34" s="60" t="s">
        <v>25</v>
      </c>
      <c r="J34" s="58" t="s">
        <v>25</v>
      </c>
    </row>
    <row r="35" ht="14.25" customHeight="1">
      <c r="A35" s="19" t="s">
        <v>48</v>
      </c>
      <c r="B35" s="59">
        <v>94456.0</v>
      </c>
      <c r="C35" s="52">
        <v>113479.0</v>
      </c>
      <c r="D35" s="53">
        <v>95296.0</v>
      </c>
      <c r="E35" s="58" t="s">
        <v>25</v>
      </c>
      <c r="F35" s="58">
        <v>149579.27</v>
      </c>
      <c r="G35" s="58">
        <v>157058.0</v>
      </c>
      <c r="H35" s="58">
        <v>164911.0</v>
      </c>
      <c r="I35" s="60">
        <v>173157.0</v>
      </c>
      <c r="J35" s="58">
        <v>181815.0</v>
      </c>
      <c r="K35" s="44"/>
    </row>
    <row r="36" ht="14.25" customHeight="1">
      <c r="A36" s="68" t="s">
        <v>49</v>
      </c>
      <c r="B36" s="69">
        <v>15444.0</v>
      </c>
      <c r="C36" s="69">
        <v>15444.0</v>
      </c>
      <c r="D36" s="64"/>
      <c r="E36" s="70"/>
      <c r="F36" s="54"/>
      <c r="G36" s="54"/>
      <c r="H36" s="54"/>
      <c r="I36" s="71"/>
      <c r="J36" s="70"/>
    </row>
    <row r="37" ht="14.25" customHeight="1">
      <c r="A37" s="38" t="s">
        <v>50</v>
      </c>
      <c r="B37" s="72"/>
      <c r="C37" s="72"/>
      <c r="D37" s="72"/>
      <c r="E37" s="40"/>
      <c r="F37" s="73"/>
      <c r="G37" s="73"/>
      <c r="H37" s="73"/>
      <c r="I37" s="74"/>
      <c r="J37" s="75"/>
    </row>
    <row r="38" ht="14.25" customHeight="1">
      <c r="A38" s="45" t="s">
        <v>51</v>
      </c>
      <c r="B38" s="76"/>
      <c r="C38" s="76"/>
      <c r="D38" s="47"/>
      <c r="E38" s="77"/>
      <c r="F38" s="77"/>
      <c r="G38" s="77"/>
      <c r="H38" s="77"/>
      <c r="I38" s="78"/>
      <c r="J38" s="79"/>
    </row>
    <row r="39" ht="14.25" customHeight="1">
      <c r="A39" s="24" t="s">
        <v>52</v>
      </c>
      <c r="B39" s="80"/>
      <c r="C39" s="80"/>
      <c r="D39" s="80"/>
      <c r="E39" s="66"/>
      <c r="F39" s="55">
        <v>5278.0</v>
      </c>
      <c r="G39" s="55">
        <v>5278.0</v>
      </c>
      <c r="H39" s="55">
        <v>5278.0</v>
      </c>
      <c r="I39" s="81">
        <v>5278.0</v>
      </c>
      <c r="J39" s="58">
        <v>5278.0</v>
      </c>
      <c r="K39" s="44"/>
    </row>
    <row r="40" ht="14.25" customHeight="1">
      <c r="A40" s="19" t="s">
        <v>53</v>
      </c>
      <c r="B40" s="62"/>
      <c r="C40" s="62"/>
      <c r="D40" s="62"/>
      <c r="E40" s="66"/>
      <c r="F40" s="55">
        <v>2000.0</v>
      </c>
      <c r="G40" s="55">
        <v>2000.0</v>
      </c>
      <c r="H40" s="55">
        <v>2000.0</v>
      </c>
      <c r="I40" s="81">
        <v>2000.0</v>
      </c>
      <c r="J40" s="58">
        <v>2000.0</v>
      </c>
      <c r="K40" s="44"/>
    </row>
    <row r="41" ht="14.25" customHeight="1">
      <c r="A41" s="19" t="s">
        <v>54</v>
      </c>
      <c r="B41" s="62"/>
      <c r="C41" s="62"/>
      <c r="D41" s="62"/>
      <c r="E41" s="66"/>
      <c r="F41" s="55">
        <v>10000.0</v>
      </c>
      <c r="G41" s="55">
        <v>10000.0</v>
      </c>
      <c r="H41" s="55">
        <v>10000.0</v>
      </c>
      <c r="I41" s="81">
        <v>10000.0</v>
      </c>
      <c r="J41" s="58">
        <v>10000.0</v>
      </c>
      <c r="K41" s="44"/>
    </row>
    <row r="42" ht="14.25" customHeight="1">
      <c r="A42" s="19" t="s">
        <v>55</v>
      </c>
      <c r="B42" s="62"/>
      <c r="C42" s="62"/>
      <c r="D42" s="62"/>
      <c r="E42" s="66"/>
      <c r="F42" s="55">
        <v>17278.0</v>
      </c>
      <c r="G42" s="55">
        <v>17278.0</v>
      </c>
      <c r="H42" s="55">
        <v>17278.0</v>
      </c>
      <c r="I42" s="81">
        <v>17278.0</v>
      </c>
      <c r="J42" s="58">
        <v>17278.0</v>
      </c>
      <c r="K42" s="44"/>
    </row>
    <row r="43" ht="14.25" customHeight="1">
      <c r="A43" s="68" t="s">
        <v>56</v>
      </c>
      <c r="B43" s="69">
        <v>109900.0</v>
      </c>
      <c r="C43" s="69">
        <v>128923.0</v>
      </c>
      <c r="D43" s="69">
        <v>95296.0</v>
      </c>
      <c r="E43" s="82" t="s">
        <v>25</v>
      </c>
      <c r="F43" s="82">
        <v>166857.0</v>
      </c>
      <c r="G43" s="82">
        <v>174336.0</v>
      </c>
      <c r="H43" s="82">
        <v>182189.0</v>
      </c>
      <c r="I43" s="83">
        <v>190435.0</v>
      </c>
      <c r="J43" s="84">
        <v>199092.0</v>
      </c>
      <c r="K43" s="44"/>
    </row>
    <row r="44" ht="14.25" customHeight="1">
      <c r="A44" s="38" t="s">
        <v>57</v>
      </c>
      <c r="B44" s="85">
        <v>4860.0</v>
      </c>
      <c r="C44" s="85">
        <v>-14388.0</v>
      </c>
      <c r="D44" s="85">
        <v>18065.0</v>
      </c>
      <c r="E44" s="86" t="s">
        <v>25</v>
      </c>
      <c r="F44" s="86">
        <v>2775.0</v>
      </c>
      <c r="G44" s="86">
        <v>3292.0</v>
      </c>
      <c r="H44" s="86">
        <v>3815.0</v>
      </c>
      <c r="I44" s="87">
        <v>4343.0</v>
      </c>
      <c r="J44" s="88">
        <v>10890.0</v>
      </c>
      <c r="K44" s="44"/>
    </row>
    <row r="45" ht="14.25" customHeight="1">
      <c r="A45" s="38" t="s">
        <v>58</v>
      </c>
      <c r="B45" s="72"/>
      <c r="C45" s="72"/>
      <c r="D45" s="72"/>
      <c r="E45" s="73"/>
      <c r="F45" s="73"/>
      <c r="G45" s="73"/>
      <c r="H45" s="73"/>
      <c r="I45" s="74"/>
      <c r="J45" s="75"/>
    </row>
    <row r="46" ht="14.25" customHeight="1">
      <c r="A46" s="38" t="s">
        <v>59</v>
      </c>
      <c r="B46" s="72"/>
      <c r="C46" s="89">
        <v>5.0</v>
      </c>
      <c r="D46" s="89">
        <v>63.0</v>
      </c>
      <c r="E46" s="73"/>
      <c r="F46" s="73"/>
      <c r="G46" s="73"/>
      <c r="H46" s="73"/>
      <c r="I46" s="74"/>
      <c r="J46" s="75"/>
    </row>
    <row r="47" ht="14.25" customHeight="1">
      <c r="A47" s="45" t="s">
        <v>60</v>
      </c>
      <c r="B47" s="47"/>
      <c r="C47" s="46">
        <v>59.0</v>
      </c>
      <c r="D47" s="46">
        <v>4785.0</v>
      </c>
      <c r="E47" s="90"/>
      <c r="F47" s="90"/>
      <c r="G47" s="90"/>
      <c r="H47" s="90"/>
      <c r="I47" s="91"/>
      <c r="J47" s="79"/>
    </row>
    <row r="48" ht="14.25" customHeight="1">
      <c r="A48" s="65" t="s">
        <v>61</v>
      </c>
      <c r="B48" s="61"/>
      <c r="C48" s="52">
        <v>3496.0</v>
      </c>
      <c r="D48" s="61"/>
      <c r="E48" s="66"/>
      <c r="F48" s="66"/>
      <c r="G48" s="66"/>
      <c r="H48" s="66"/>
      <c r="I48" s="92"/>
      <c r="J48" s="54"/>
    </row>
    <row r="49" ht="14.25" customHeight="1">
      <c r="A49" s="65" t="s">
        <v>62</v>
      </c>
      <c r="B49" s="61"/>
      <c r="C49" s="52">
        <v>2.0</v>
      </c>
      <c r="D49" s="52">
        <v>1.0</v>
      </c>
      <c r="E49" s="66"/>
      <c r="F49" s="66"/>
      <c r="G49" s="66"/>
      <c r="H49" s="66"/>
      <c r="I49" s="92"/>
      <c r="J49" s="54"/>
    </row>
    <row r="50" ht="14.25" customHeight="1">
      <c r="A50" s="65" t="s">
        <v>63</v>
      </c>
      <c r="B50" s="61"/>
      <c r="C50" s="52">
        <v>-6.0</v>
      </c>
      <c r="D50" s="61"/>
      <c r="E50" s="66"/>
      <c r="F50" s="66"/>
      <c r="G50" s="66"/>
      <c r="H50" s="66"/>
      <c r="I50" s="92"/>
      <c r="J50" s="54"/>
    </row>
    <row r="51" ht="14.25" customHeight="1">
      <c r="A51" s="93" t="s">
        <v>64</v>
      </c>
      <c r="B51" s="94" t="s">
        <v>25</v>
      </c>
      <c r="C51" s="94">
        <v>3556.0</v>
      </c>
      <c r="D51" s="94">
        <v>4849.0</v>
      </c>
      <c r="E51" s="82" t="s">
        <v>25</v>
      </c>
      <c r="F51" s="82" t="s">
        <v>25</v>
      </c>
      <c r="G51" s="82" t="s">
        <v>25</v>
      </c>
      <c r="H51" s="82" t="s">
        <v>25</v>
      </c>
      <c r="I51" s="83" t="s">
        <v>25</v>
      </c>
      <c r="J51" s="58" t="s">
        <v>25</v>
      </c>
    </row>
    <row r="52" ht="14.25" customHeight="1">
      <c r="A52" s="93" t="s">
        <v>65</v>
      </c>
      <c r="B52" s="94">
        <v>4860.0</v>
      </c>
      <c r="C52" s="94">
        <v>-10832.0</v>
      </c>
      <c r="D52" s="69">
        <v>22914.0</v>
      </c>
      <c r="E52" s="82" t="s">
        <v>25</v>
      </c>
      <c r="F52" s="95">
        <v>2775.26</v>
      </c>
      <c r="G52" s="95">
        <v>3291.72</v>
      </c>
      <c r="H52" s="95">
        <v>3814.55</v>
      </c>
      <c r="I52" s="96">
        <v>4343.3</v>
      </c>
      <c r="J52" s="97">
        <v>10890.09</v>
      </c>
      <c r="K52" s="44"/>
    </row>
    <row r="53" ht="14.25" customHeight="1">
      <c r="A53" s="98"/>
      <c r="B53" s="99"/>
      <c r="C53" s="99"/>
      <c r="D53" s="99"/>
      <c r="E53" s="100"/>
      <c r="F53" s="100"/>
      <c r="G53" s="100"/>
      <c r="H53" s="100"/>
      <c r="I53" s="101"/>
      <c r="J53" s="75"/>
    </row>
    <row r="54" ht="14.25" customHeight="1">
      <c r="A54" s="102"/>
      <c r="B54" s="72"/>
      <c r="C54" s="72"/>
      <c r="D54" s="72"/>
      <c r="E54" s="40"/>
      <c r="F54" s="40"/>
      <c r="G54" s="40"/>
      <c r="H54" s="40"/>
      <c r="I54" s="103"/>
      <c r="J54" s="104"/>
    </row>
    <row r="55" ht="14.25" customHeight="1">
      <c r="A55" s="105" t="s">
        <v>66</v>
      </c>
      <c r="C55" s="106">
        <v>5377668.0</v>
      </c>
    </row>
    <row r="56" ht="14.25" customHeight="1">
      <c r="A56" s="105" t="s">
        <v>67</v>
      </c>
      <c r="C56" s="106">
        <v>107553.0</v>
      </c>
      <c r="F56" s="107"/>
      <c r="G56" s="107"/>
    </row>
    <row r="57" ht="14.25" customHeight="1">
      <c r="A57" s="108"/>
      <c r="B57" s="109"/>
      <c r="C57" s="110"/>
      <c r="E57" s="107"/>
    </row>
    <row r="58" ht="14.25" customHeight="1">
      <c r="A58" s="108"/>
      <c r="B58" s="109"/>
      <c r="D58" s="110"/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8.71"/>
    <col customWidth="1" min="3" max="3" width="12.0"/>
    <col customWidth="1" min="4" max="4" width="8.71"/>
    <col customWidth="1" min="5" max="5" width="20.43"/>
    <col customWidth="1" min="6" max="6" width="8.71"/>
    <col customWidth="1" min="7" max="7" width="19.29"/>
    <col customWidth="1" min="8" max="8" width="8.71"/>
    <col customWidth="1" min="9" max="9" width="19.86"/>
    <col customWidth="1" min="10" max="10" width="8.71"/>
    <col customWidth="1" min="11" max="11" width="19.0"/>
    <col customWidth="1" min="12" max="12" width="8.71"/>
    <col customWidth="1" min="13" max="13" width="20.14"/>
    <col customWidth="1" min="14" max="26" width="8.71"/>
  </cols>
  <sheetData>
    <row r="1" ht="14.25" customHeight="1">
      <c r="A1" s="111" t="s">
        <v>68</v>
      </c>
    </row>
    <row r="2" ht="14.25" customHeight="1">
      <c r="A2" s="112"/>
      <c r="B2" s="112"/>
      <c r="C2" s="112"/>
      <c r="D2" s="113" t="s">
        <v>69</v>
      </c>
      <c r="E2" s="114"/>
      <c r="F2" s="115" t="s">
        <v>70</v>
      </c>
    </row>
    <row r="3" ht="14.25" customHeight="1">
      <c r="A3" s="116">
        <v>84600.0</v>
      </c>
      <c r="B3" s="116" t="s">
        <v>71</v>
      </c>
      <c r="C3" s="117"/>
      <c r="D3" s="118">
        <v>85248.0</v>
      </c>
      <c r="E3" s="119" t="s">
        <v>72</v>
      </c>
      <c r="F3" s="120">
        <v>89510.0</v>
      </c>
      <c r="G3" s="121" t="s">
        <v>72</v>
      </c>
    </row>
    <row r="4" ht="14.25" customHeight="1">
      <c r="A4" s="122"/>
      <c r="B4" s="123"/>
      <c r="C4" s="124"/>
      <c r="D4" s="125"/>
      <c r="E4" s="124"/>
      <c r="F4" s="125"/>
      <c r="G4" s="124"/>
    </row>
    <row r="5" ht="14.25" customHeight="1">
      <c r="A5" s="126">
        <v>18000.0</v>
      </c>
      <c r="B5" s="126" t="s">
        <v>73</v>
      </c>
      <c r="C5" s="127"/>
      <c r="D5" s="128">
        <f t="shared" ref="D5:D11" si="1">A5*1.04</f>
        <v>18720</v>
      </c>
      <c r="E5" s="129" t="s">
        <v>73</v>
      </c>
      <c r="F5" s="130">
        <f t="shared" ref="F5:F11" si="2">D5*1.04</f>
        <v>19468.8</v>
      </c>
      <c r="G5" s="129" t="s">
        <v>73</v>
      </c>
    </row>
    <row r="6" ht="14.25" customHeight="1">
      <c r="A6" s="126">
        <v>1128.0</v>
      </c>
      <c r="B6" s="126" t="s">
        <v>74</v>
      </c>
      <c r="C6" s="127"/>
      <c r="D6" s="128">
        <f t="shared" si="1"/>
        <v>1173.12</v>
      </c>
      <c r="E6" s="129" t="s">
        <v>74</v>
      </c>
      <c r="F6" s="130">
        <f t="shared" si="2"/>
        <v>1220.0448</v>
      </c>
      <c r="G6" s="129" t="s">
        <v>74</v>
      </c>
    </row>
    <row r="7" ht="14.25" customHeight="1">
      <c r="A7" s="126">
        <v>10380.0</v>
      </c>
      <c r="B7" s="131" t="s">
        <v>75</v>
      </c>
      <c r="C7" s="124"/>
      <c r="D7" s="128">
        <f t="shared" si="1"/>
        <v>10795.2</v>
      </c>
      <c r="E7" s="129" t="s">
        <v>75</v>
      </c>
      <c r="F7" s="130">
        <f t="shared" si="2"/>
        <v>11227.008</v>
      </c>
      <c r="G7" s="129" t="s">
        <v>75</v>
      </c>
    </row>
    <row r="8" ht="14.25" customHeight="1">
      <c r="A8" s="126">
        <v>6140.0</v>
      </c>
      <c r="B8" s="131" t="s">
        <v>23</v>
      </c>
      <c r="C8" s="124"/>
      <c r="D8" s="128">
        <f t="shared" si="1"/>
        <v>6385.6</v>
      </c>
      <c r="E8" s="129" t="s">
        <v>23</v>
      </c>
      <c r="F8" s="130">
        <f t="shared" si="2"/>
        <v>6641.024</v>
      </c>
      <c r="G8" s="129" t="s">
        <v>23</v>
      </c>
    </row>
    <row r="9" ht="14.25" customHeight="1">
      <c r="A9" s="126">
        <v>15444.0</v>
      </c>
      <c r="B9" s="126" t="s">
        <v>76</v>
      </c>
      <c r="C9" s="127"/>
      <c r="D9" s="128">
        <f t="shared" si="1"/>
        <v>16061.76</v>
      </c>
      <c r="E9" s="129" t="s">
        <v>76</v>
      </c>
      <c r="F9" s="130">
        <f t="shared" si="2"/>
        <v>16704.2304</v>
      </c>
      <c r="G9" s="129" t="s">
        <v>76</v>
      </c>
    </row>
    <row r="10" ht="14.25" customHeight="1">
      <c r="A10" s="126">
        <f>14071+3600</f>
        <v>17671</v>
      </c>
      <c r="B10" s="131" t="s">
        <v>77</v>
      </c>
      <c r="C10" s="124"/>
      <c r="D10" s="128">
        <f t="shared" si="1"/>
        <v>18377.84</v>
      </c>
      <c r="E10" s="129" t="s">
        <v>78</v>
      </c>
      <c r="F10" s="130">
        <f t="shared" si="2"/>
        <v>19112.9536</v>
      </c>
      <c r="G10" s="129" t="s">
        <v>78</v>
      </c>
    </row>
    <row r="11" ht="14.25" customHeight="1">
      <c r="A11" s="132">
        <v>560.0</v>
      </c>
      <c r="B11" s="132" t="s">
        <v>79</v>
      </c>
      <c r="C11" s="133"/>
      <c r="D11" s="134">
        <f t="shared" si="1"/>
        <v>582.4</v>
      </c>
      <c r="E11" s="135" t="s">
        <v>79</v>
      </c>
      <c r="F11" s="136">
        <f t="shared" si="2"/>
        <v>605.696</v>
      </c>
      <c r="G11" s="135" t="s">
        <v>79</v>
      </c>
    </row>
    <row r="12" ht="14.25" customHeight="1">
      <c r="A12" s="137"/>
      <c r="B12" s="137"/>
      <c r="C12" s="137"/>
      <c r="D12" s="137"/>
      <c r="E12" s="137"/>
      <c r="F12" s="137"/>
      <c r="G12" s="137"/>
    </row>
    <row r="13" ht="14.25" customHeight="1">
      <c r="A13" s="138">
        <f>SUM(A5:A11)</f>
        <v>69323</v>
      </c>
      <c r="B13" s="116" t="s">
        <v>80</v>
      </c>
      <c r="C13" s="117"/>
      <c r="D13" s="128">
        <f>SUM(D5:D11)</f>
        <v>72095.92</v>
      </c>
      <c r="E13" s="129" t="s">
        <v>80</v>
      </c>
      <c r="F13" s="130">
        <f>SUM(F5:F11)</f>
        <v>74979.7568</v>
      </c>
      <c r="G13" s="129" t="s">
        <v>80</v>
      </c>
    </row>
    <row r="14" ht="14.25" customHeight="1">
      <c r="A14" s="139">
        <f>A3-A13</f>
        <v>15277</v>
      </c>
      <c r="B14" s="140" t="s">
        <v>54</v>
      </c>
      <c r="C14" s="141"/>
      <c r="D14" s="142">
        <f>D3-D13</f>
        <v>13152.08</v>
      </c>
      <c r="E14" s="143" t="s">
        <v>81</v>
      </c>
      <c r="F14" s="144">
        <f>F3-F13</f>
        <v>14530.2432</v>
      </c>
      <c r="G14" s="143" t="s">
        <v>81</v>
      </c>
    </row>
    <row r="15" ht="14.25" customHeight="1"/>
    <row r="16" ht="14.25" customHeight="1"/>
    <row r="17" ht="14.25" customHeight="1">
      <c r="A17" s="145" t="s">
        <v>82</v>
      </c>
      <c r="B17" s="146"/>
      <c r="C17" s="147"/>
      <c r="D17" s="145" t="s">
        <v>83</v>
      </c>
      <c r="E17" s="147"/>
      <c r="F17" s="145" t="s">
        <v>84</v>
      </c>
      <c r="G17" s="147"/>
    </row>
    <row r="18" ht="14.25" customHeight="1">
      <c r="A18" s="148">
        <v>93986.0</v>
      </c>
      <c r="B18" s="149" t="s">
        <v>72</v>
      </c>
      <c r="C18" s="150"/>
      <c r="D18" s="148">
        <v>98685.0</v>
      </c>
      <c r="E18" s="151" t="s">
        <v>72</v>
      </c>
      <c r="F18" s="152">
        <v>108554.0</v>
      </c>
      <c r="G18" s="151" t="s">
        <v>72</v>
      </c>
    </row>
    <row r="19" ht="14.25" customHeight="1">
      <c r="A19" s="153"/>
      <c r="B19" s="123"/>
      <c r="C19" s="154"/>
      <c r="D19" s="153"/>
      <c r="E19" s="154"/>
      <c r="F19" s="155"/>
      <c r="G19" s="154"/>
    </row>
    <row r="20" ht="14.25" customHeight="1">
      <c r="A20" s="156">
        <f t="shared" ref="A20:A26" si="3">F5*1.04</f>
        <v>20247.552</v>
      </c>
      <c r="B20" s="125" t="s">
        <v>73</v>
      </c>
      <c r="C20" s="154"/>
      <c r="D20" s="157">
        <f t="shared" ref="D20:D26" si="4">A20*1.04</f>
        <v>21057.45408</v>
      </c>
      <c r="E20" s="129" t="s">
        <v>73</v>
      </c>
      <c r="F20" s="130">
        <f t="shared" ref="F20:F26" si="5">D20*1.04</f>
        <v>21899.75224</v>
      </c>
      <c r="G20" s="129" t="s">
        <v>73</v>
      </c>
    </row>
    <row r="21" ht="14.25" customHeight="1">
      <c r="A21" s="156">
        <f t="shared" si="3"/>
        <v>1268.846592</v>
      </c>
      <c r="B21" s="125" t="s">
        <v>74</v>
      </c>
      <c r="C21" s="154"/>
      <c r="D21" s="157">
        <f t="shared" si="4"/>
        <v>1319.600456</v>
      </c>
      <c r="E21" s="129" t="s">
        <v>74</v>
      </c>
      <c r="F21" s="130">
        <f t="shared" si="5"/>
        <v>1372.384474</v>
      </c>
      <c r="G21" s="129" t="s">
        <v>74</v>
      </c>
    </row>
    <row r="22" ht="14.25" customHeight="1">
      <c r="A22" s="156">
        <f t="shared" si="3"/>
        <v>11676.08832</v>
      </c>
      <c r="B22" s="125" t="s">
        <v>75</v>
      </c>
      <c r="C22" s="154"/>
      <c r="D22" s="157">
        <f t="shared" si="4"/>
        <v>12143.13185</v>
      </c>
      <c r="E22" s="129" t="s">
        <v>75</v>
      </c>
      <c r="F22" s="130">
        <f t="shared" si="5"/>
        <v>12628.85713</v>
      </c>
      <c r="G22" s="129" t="s">
        <v>75</v>
      </c>
    </row>
    <row r="23" ht="14.25" customHeight="1">
      <c r="A23" s="156">
        <f t="shared" si="3"/>
        <v>6906.66496</v>
      </c>
      <c r="B23" s="125" t="s">
        <v>23</v>
      </c>
      <c r="C23" s="154"/>
      <c r="D23" s="157">
        <f t="shared" si="4"/>
        <v>7182.931558</v>
      </c>
      <c r="E23" s="129" t="s">
        <v>23</v>
      </c>
      <c r="F23" s="130">
        <f t="shared" si="5"/>
        <v>7470.248821</v>
      </c>
      <c r="G23" s="129" t="s">
        <v>23</v>
      </c>
    </row>
    <row r="24" ht="14.25" customHeight="1">
      <c r="A24" s="156">
        <f t="shared" si="3"/>
        <v>17372.39962</v>
      </c>
      <c r="B24" s="125" t="s">
        <v>76</v>
      </c>
      <c r="C24" s="154"/>
      <c r="D24" s="157">
        <f t="shared" si="4"/>
        <v>18067.2956</v>
      </c>
      <c r="E24" s="129" t="s">
        <v>76</v>
      </c>
      <c r="F24" s="130">
        <f t="shared" si="5"/>
        <v>18789.98742</v>
      </c>
      <c r="G24" s="129" t="s">
        <v>76</v>
      </c>
    </row>
    <row r="25" ht="14.25" customHeight="1">
      <c r="A25" s="156">
        <f t="shared" si="3"/>
        <v>19877.47174</v>
      </c>
      <c r="B25" s="125" t="s">
        <v>78</v>
      </c>
      <c r="C25" s="154"/>
      <c r="D25" s="157">
        <f t="shared" si="4"/>
        <v>20672.57061</v>
      </c>
      <c r="E25" s="129" t="s">
        <v>78</v>
      </c>
      <c r="F25" s="130">
        <f t="shared" si="5"/>
        <v>21499.47344</v>
      </c>
      <c r="G25" s="129" t="s">
        <v>78</v>
      </c>
    </row>
    <row r="26" ht="14.25" customHeight="1">
      <c r="A26" s="156">
        <f t="shared" si="3"/>
        <v>629.92384</v>
      </c>
      <c r="B26" s="125" t="s">
        <v>79</v>
      </c>
      <c r="C26" s="154"/>
      <c r="D26" s="158">
        <f t="shared" si="4"/>
        <v>655.1207936</v>
      </c>
      <c r="E26" s="135" t="s">
        <v>79</v>
      </c>
      <c r="F26" s="136">
        <f t="shared" si="5"/>
        <v>681.3256253</v>
      </c>
      <c r="G26" s="135" t="s">
        <v>79</v>
      </c>
    </row>
    <row r="27" ht="14.25" customHeight="1">
      <c r="A27" s="159"/>
      <c r="B27" s="160"/>
      <c r="C27" s="154"/>
      <c r="D27" s="161"/>
      <c r="E27" s="162"/>
      <c r="F27" s="137"/>
      <c r="G27" s="162"/>
    </row>
    <row r="28" ht="14.25" customHeight="1">
      <c r="A28" s="156">
        <f>SUM(A20:A26)</f>
        <v>77978.94707</v>
      </c>
      <c r="B28" s="125" t="s">
        <v>80</v>
      </c>
      <c r="C28" s="154"/>
      <c r="D28" s="157">
        <f>SUM(D20:D26)</f>
        <v>81098.10495</v>
      </c>
      <c r="E28" s="129" t="s">
        <v>80</v>
      </c>
      <c r="F28" s="130">
        <f>SUM(F20:F26)</f>
        <v>84342.02915</v>
      </c>
      <c r="G28" s="129" t="s">
        <v>80</v>
      </c>
    </row>
    <row r="29" ht="14.25" customHeight="1">
      <c r="A29" s="163">
        <f>A18-A28</f>
        <v>16007.05293</v>
      </c>
      <c r="B29" s="164" t="s">
        <v>81</v>
      </c>
      <c r="C29" s="165"/>
      <c r="D29" s="163">
        <f>D18-D28</f>
        <v>17586.89505</v>
      </c>
      <c r="E29" s="143" t="s">
        <v>81</v>
      </c>
      <c r="F29" s="144">
        <f>F18-F28</f>
        <v>24211.97085</v>
      </c>
      <c r="G29" s="143" t="s">
        <v>81</v>
      </c>
    </row>
    <row r="30" ht="14.25" customHeight="1"/>
    <row r="31" ht="14.25" customHeight="1">
      <c r="A31" s="166">
        <v>3725595.0</v>
      </c>
      <c r="B31" s="167" t="s">
        <v>85</v>
      </c>
    </row>
    <row r="32" ht="14.25" customHeight="1">
      <c r="A32" s="168">
        <f>A31/50</f>
        <v>74511.9</v>
      </c>
      <c r="B32" s="167" t="s">
        <v>67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26">
    <mergeCell ref="A1:I1"/>
    <mergeCell ref="D2:E2"/>
    <mergeCell ref="F2:G2"/>
    <mergeCell ref="A4:C4"/>
    <mergeCell ref="D4:E4"/>
    <mergeCell ref="F4:G4"/>
    <mergeCell ref="B7:C7"/>
    <mergeCell ref="D19:E19"/>
    <mergeCell ref="F19:G19"/>
    <mergeCell ref="B8:C8"/>
    <mergeCell ref="B10:C10"/>
    <mergeCell ref="A17:C17"/>
    <mergeCell ref="D17:E17"/>
    <mergeCell ref="F17:G17"/>
    <mergeCell ref="B18:C18"/>
    <mergeCell ref="A19:C19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26:C2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2023-06-07T17:49:46Z</dcterms:created>
  <dc:creator>Admin</dc:creator>
</cp:coreProperties>
</file>